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htu\OneDrive\Desktop\Báo cáo vốn NTM, _5712_STC_QLN (1)\"/>
    </mc:Choice>
  </mc:AlternateContent>
  <xr:revisionPtr revIDLastSave="0" documentId="13_ncr:1_{4EED9695-8582-4D63-BA46-0CE443DB4D14}" xr6:coauthVersionLast="47" xr6:coauthVersionMax="47" xr10:uidLastSave="{00000000-0000-0000-0000-000000000000}"/>
  <bookViews>
    <workbookView xWindow="0" yWindow="0" windowWidth="23040" windowHeight="12240" activeTab="1" xr2:uid="{56458BE5-E471-40BA-B849-572A76548C2B}"/>
  </bookViews>
  <sheets>
    <sheet name="BC THÁNG 8 Bieu 4a" sheetId="1" r:id="rId1"/>
    <sheet name="BC THÁNG - TX (Bieu 4b)" sheetId="2" r:id="rId2"/>
  </sheets>
  <externalReferences>
    <externalReference r:id="rId3"/>
  </externalReferences>
  <definedNames>
    <definedName name="_xlnm._FilterDatabase" localSheetId="1" hidden="1">'BC THÁNG - TX (Bieu 4b)'!$A$16:$H$16</definedName>
    <definedName name="_xlnm._FilterDatabase" localSheetId="0" hidden="1">'BC THÁNG 8 Bieu 4a'!$A$10:$Q$19</definedName>
    <definedName name="CTMT__TT">'[1]15xx-81xx'!$V$32:$V$75</definedName>
    <definedName name="CTMT_DTDP">'[1]9520'!$M$28:$M$49</definedName>
    <definedName name="cumtu_19" localSheetId="0">'BC THÁNG 8 Bieu 4a'!#REF!</definedName>
    <definedName name="cumtu_3" localSheetId="0">'BC THÁNG 8 Bieu 4a'!#REF!</definedName>
    <definedName name="cumtu_4" localSheetId="0">'BC THÁNG 8 Bieu 4a'!#REF!</definedName>
    <definedName name="dieu_6" localSheetId="0">'BC THÁNG 8 Bieu 4a'!#REF!</definedName>
    <definedName name="_xlnm.Print_Area" localSheetId="1">'BC THÁNG - TX (Bieu 4b)'!$A$1:$H$26</definedName>
    <definedName name="_xlnm.Print_Area" localSheetId="0">'BC THÁNG 8 Bieu 4a'!$A$1:$Q$24</definedName>
    <definedName name="_xlnm.Print_Titles" localSheetId="1">'BC THÁNG - TX (Bieu 4b)'!$5:$8</definedName>
    <definedName name="_xlnm.Print_Titles" localSheetId="0">'BC THÁNG 8 Bieu 4a'!$6:$10</definedName>
    <definedName name="ST_DTDP">'[1]9520'!$N$28:$N$49</definedName>
    <definedName name="ST_TC">'[1]15xx-81xx'!$X$32:$X$75</definedName>
    <definedName name="ST_TU">'[1]15xx-81xx'!$Y$32:$Y$75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C19" i="2" s="1"/>
  <c r="H19" i="2" s="1"/>
  <c r="G18" i="2"/>
  <c r="H18" i="2" s="1"/>
  <c r="E18" i="2"/>
  <c r="C18" i="2"/>
  <c r="E17" i="2"/>
  <c r="C17" i="2"/>
  <c r="C16" i="2"/>
  <c r="E15" i="2"/>
  <c r="C15" i="2" s="1"/>
  <c r="G14" i="2"/>
  <c r="F14" i="2"/>
  <c r="E14" i="2"/>
  <c r="D14" i="2"/>
  <c r="G13" i="2"/>
  <c r="F13" i="2"/>
  <c r="E13" i="2"/>
  <c r="D13" i="2"/>
  <c r="F12" i="2"/>
  <c r="D12" i="2"/>
  <c r="D11" i="2" s="1"/>
  <c r="F11" i="2"/>
  <c r="E20" i="2"/>
  <c r="C20" i="2" s="1"/>
  <c r="H20" i="2" s="1"/>
  <c r="L16" i="1"/>
  <c r="K16" i="1"/>
  <c r="G16" i="1" s="1"/>
  <c r="G15" i="1" s="1"/>
  <c r="G13" i="1" s="1"/>
  <c r="F16" i="1"/>
  <c r="C16" i="1"/>
  <c r="L15" i="1"/>
  <c r="L13" i="1" s="1"/>
  <c r="J15" i="1"/>
  <c r="I15" i="1"/>
  <c r="H15" i="1"/>
  <c r="F15" i="1"/>
  <c r="E15" i="1"/>
  <c r="D15" i="1"/>
  <c r="C15" i="1"/>
  <c r="C13" i="1" s="1"/>
  <c r="J13" i="1"/>
  <c r="I13" i="1"/>
  <c r="H13" i="1"/>
  <c r="F13" i="1"/>
  <c r="E13" i="1"/>
  <c r="D13" i="1"/>
  <c r="G17" i="2" l="1"/>
  <c r="H17" i="2" s="1"/>
  <c r="E12" i="2"/>
  <c r="E11" i="2" s="1"/>
  <c r="G12" i="2"/>
  <c r="G11" i="2" s="1"/>
  <c r="C13" i="2"/>
  <c r="C14" i="2"/>
  <c r="H14" i="2" s="1"/>
  <c r="C12" i="2"/>
  <c r="C11" i="2" s="1"/>
  <c r="H11" i="2" s="1"/>
  <c r="H15" i="2"/>
  <c r="H13" i="2"/>
  <c r="K15" i="1"/>
  <c r="K13" i="1" s="1"/>
  <c r="H12" i="2" l="1"/>
</calcChain>
</file>

<file path=xl/sharedStrings.xml><?xml version="1.0" encoding="utf-8"?>
<sst xmlns="http://schemas.openxmlformats.org/spreadsheetml/2006/main" count="85" uniqueCount="56">
  <si>
    <t>Biểu số 04a/CTMTQG-ĐT</t>
  </si>
  <si>
    <t>Đơn vị: Triệu đồng</t>
  </si>
  <si>
    <t>STT</t>
  </si>
  <si>
    <t>Nội dung</t>
  </si>
  <si>
    <t>Vốn kế hoạch</t>
  </si>
  <si>
    <t>Lũy kế giải ngân từ ngày 01 tháng 01 năm... đến hết ngày …/…/…</t>
  </si>
  <si>
    <t>Ước lũy kế giải ngân từ ngày 01 tháng 01 năm... đến hết ngày …/…/…</t>
  </si>
  <si>
    <t>Ghi chú</t>
  </si>
  <si>
    <t>Tổng số</t>
  </si>
  <si>
    <t>Vốn kế hoạch năm trước được kéo dài (nếu có)</t>
  </si>
  <si>
    <t>Vốn kế hoạch giao trong năm</t>
  </si>
  <si>
    <t>Trong đó</t>
  </si>
  <si>
    <t>Kế hoạch TTgCP giao</t>
  </si>
  <si>
    <t>Kế hoạch Bộ, ngành, địa phương triển khai</t>
  </si>
  <si>
    <t>Giải ngân kế hoạch kéo dài</t>
  </si>
  <si>
    <t>Giải ngân kế hoạch năm</t>
  </si>
  <si>
    <t>Thanh toán khối lượng hoàn thành</t>
  </si>
  <si>
    <t>Vốn tạm ứng theo chế độ chưa thu hồi</t>
  </si>
  <si>
    <t>3=4+6</t>
  </si>
  <si>
    <t>7=9+11</t>
  </si>
  <si>
    <t>8=9+10</t>
  </si>
  <si>
    <t>11=12+13</t>
  </si>
  <si>
    <t>14=15+16</t>
  </si>
  <si>
    <t>TỔNG SỐ</t>
  </si>
  <si>
    <t>Vốn ngân sách trung ương</t>
  </si>
  <si>
    <t>Vốn ngân sách địa phương</t>
  </si>
  <si>
    <t>A</t>
  </si>
  <si>
    <t>Chương trình ….</t>
  </si>
  <si>
    <t>B</t>
  </si>
  <si>
    <t>*</t>
  </si>
  <si>
    <t>Biểu số 04b/CTMTQG-TX</t>
  </si>
  <si>
    <t>Đơn vị tính: Triệu đồng</t>
  </si>
  <si>
    <t>Dự toán năm …</t>
  </si>
  <si>
    <t>Tổng dự toán sử dụng trong năm</t>
  </si>
  <si>
    <t>Tỷ lệ (%)</t>
  </si>
  <si>
    <t>Dự toán năm trước chuyển sang</t>
  </si>
  <si>
    <t>Dự toán giao trong năm</t>
  </si>
  <si>
    <t>TTg giao</t>
  </si>
  <si>
    <t>Bộ, cơ quan trung ương, địa phương triển khai chi tiết</t>
  </si>
  <si>
    <t>3=4+5</t>
  </si>
  <si>
    <t>8=7/3</t>
  </si>
  <si>
    <t>ỦY BAN NHÂN DÂN  XÃ THẠCH KHÊ</t>
  </si>
  <si>
    <t>(Kèm theo báo cáo số… ngày 22 tháng 8 năm 2025của Ủy ban nhân dân xã Thạch Khê)</t>
  </si>
  <si>
    <t xml:space="preserve"> </t>
  </si>
  <si>
    <t>TM. ỦY BAN NHÂN DÂN</t>
  </si>
  <si>
    <t>CHỦ TỊCH</t>
  </si>
  <si>
    <t>Trần Quang Hưng</t>
  </si>
  <si>
    <t>ỦY BAN NHÂN DÂN XÃ THẠCH KHÊ</t>
  </si>
  <si>
    <t>TM, ỦY BAN NHÂN DÂN</t>
  </si>
  <si>
    <t>Lũy kế giải ngân (Từ 01/01/2025 đến hết ngày 20/8/2025)</t>
  </si>
  <si>
    <t>XÃ THẠCH KHÊ</t>
  </si>
  <si>
    <t>Chương trình MTQG NTM</t>
  </si>
  <si>
    <t>Chương trình MTQGGN</t>
  </si>
  <si>
    <t xml:space="preserve"> BÁO CÁO GIẢI NGÂN VỐN ĐẦU TƯ CÔNG CHƯƠNG TRÌNH MỤC TIÊU QUỐC GIA KẾ HOẠCH NĂM 2025 THÁNG 8</t>
  </si>
  <si>
    <t>(Kèm theo báo cáo số… ngày 22 tháng 8 năm 2025 của Ủy ban nhân dân xã Thạch Khê)</t>
  </si>
  <si>
    <t>BÁO CÁO KẾT QUẢ GIẢI NGÂN VỐN SỰ NGHIỆP CHƯƠNG TRÌNH MỤC TIÊU QUỐC GIA KẾ HOẠCH NĂM 2025 THÁNG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</si>
</sst>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#,##0.000"/>
  </numFmts>
  <fonts count="3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2"/>
      <name val="Times New Roman"/>
      <family val="1"/>
    </font>
    <font>
      <i/>
      <sz val="14"/>
      <color theme="1"/>
      <name val="Times New Roman"/>
      <family val="1"/>
    </font>
    <font>
      <i/>
      <sz val="14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sz val="10"/>
      <name val="Calibri"/>
      <family val="2"/>
      <charset val="163"/>
      <scheme val="minor"/>
    </font>
    <font>
      <i/>
      <sz val="10"/>
      <name val="Times New Roman"/>
      <family val="1"/>
    </font>
    <font>
      <i/>
      <sz val="10"/>
      <color rgb="FFFF000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  <charset val="163"/>
    </font>
    <font>
      <b/>
      <sz val="10"/>
      <color rgb="FFFF0000"/>
      <name val="Times New Roman"/>
      <family val="1"/>
    </font>
    <font>
      <i/>
      <sz val="12"/>
      <color rgb="FF0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  <charset val="163"/>
    </font>
    <font>
      <b/>
      <sz val="11"/>
      <name val="Times New Roman"/>
      <family val="1"/>
    </font>
    <font>
      <b/>
      <sz val="14"/>
      <color rgb="FF000000"/>
      <name val="Times New Roman"/>
      <family val="1"/>
      <charset val="163"/>
    </font>
    <font>
      <b/>
      <sz val="14"/>
      <color rgb="FFFF0000"/>
      <name val="Times New Roman"/>
      <family val="1"/>
    </font>
    <font>
      <b/>
      <sz val="14"/>
      <color theme="1"/>
      <name val="Calibri"/>
      <family val="2"/>
      <charset val="163"/>
      <scheme val="minor"/>
    </font>
    <font>
      <b/>
      <i/>
      <sz val="14"/>
      <color rgb="FF000000"/>
      <name val="Times New Roman"/>
      <family val="1"/>
      <charset val="163"/>
    </font>
    <font>
      <sz val="12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16" fillId="0" borderId="0"/>
    <xf numFmtId="43" fontId="2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 applyAlignment="1">
      <alignment horizontal="centerContinuous" vertical="center"/>
    </xf>
    <xf numFmtId="41" fontId="4" fillId="0" borderId="0" xfId="0" applyNumberFormat="1" applyFont="1" applyAlignment="1">
      <alignment horizontal="centerContinuous" vertical="center"/>
    </xf>
    <xf numFmtId="164" fontId="4" fillId="0" borderId="0" xfId="0" applyNumberFormat="1" applyFont="1" applyAlignment="1">
      <alignment horizontal="centerContinuous" vertical="center"/>
    </xf>
    <xf numFmtId="41" fontId="3" fillId="0" borderId="0" xfId="0" applyNumberFormat="1" applyFont="1" applyAlignment="1">
      <alignment horizontal="centerContinuous" vertical="center"/>
    </xf>
    <xf numFmtId="41" fontId="3" fillId="0" borderId="0" xfId="0" applyNumberFormat="1" applyFont="1" applyAlignment="1">
      <alignment horizontal="right"/>
    </xf>
    <xf numFmtId="0" fontId="5" fillId="0" borderId="0" xfId="0" applyFont="1"/>
    <xf numFmtId="41" fontId="3" fillId="0" borderId="0" xfId="0" applyNumberFormat="1" applyFont="1" applyAlignment="1">
      <alignment horizontal="centerContinuous"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1" fontId="4" fillId="0" borderId="0" xfId="0" applyNumberFormat="1" applyFont="1" applyAlignment="1">
      <alignment horizontal="center" vertical="center"/>
    </xf>
    <xf numFmtId="41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41" fontId="8" fillId="0" borderId="1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41" fontId="9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164" fontId="9" fillId="0" borderId="2" xfId="1" applyNumberFormat="1" applyFont="1" applyFill="1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41" fontId="14" fillId="0" borderId="2" xfId="0" applyNumberFormat="1" applyFont="1" applyBorder="1" applyAlignment="1">
      <alignment horizontal="center" vertical="center"/>
    </xf>
    <xf numFmtId="164" fontId="14" fillId="0" borderId="2" xfId="1" applyNumberFormat="1" applyFont="1" applyFill="1" applyBorder="1" applyAlignment="1">
      <alignment horizontal="right" vertical="center"/>
    </xf>
    <xf numFmtId="164" fontId="9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" fontId="9" fillId="0" borderId="2" xfId="3" applyNumberFormat="1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41" fontId="15" fillId="0" borderId="2" xfId="0" applyNumberFormat="1" applyFont="1" applyBorder="1" applyAlignment="1">
      <alignment horizontal="center" vertical="center"/>
    </xf>
    <xf numFmtId="164" fontId="15" fillId="0" borderId="2" xfId="1" applyNumberFormat="1" applyFont="1" applyFill="1" applyBorder="1" applyAlignment="1">
      <alignment horizontal="right" vertical="center"/>
    </xf>
    <xf numFmtId="164" fontId="15" fillId="0" borderId="2" xfId="0" applyNumberFormat="1" applyFont="1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1" fontId="15" fillId="0" borderId="0" xfId="0" applyNumberFormat="1" applyFont="1" applyAlignment="1">
      <alignment horizontal="center" vertical="center"/>
    </xf>
    <xf numFmtId="9" fontId="15" fillId="0" borderId="0" xfId="1" applyFont="1" applyFill="1" applyAlignment="1">
      <alignment horizontal="center" vertical="center"/>
    </xf>
    <xf numFmtId="41" fontId="1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1" fontId="10" fillId="0" borderId="0" xfId="0" applyNumberFormat="1" applyFont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41" fontId="10" fillId="0" borderId="0" xfId="0" applyNumberFormat="1" applyFont="1" applyAlignment="1">
      <alignment horizontal="left" vertic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/>
    </xf>
    <xf numFmtId="0" fontId="28" fillId="0" borderId="0" xfId="0" applyFont="1"/>
    <xf numFmtId="0" fontId="23" fillId="0" borderId="0" xfId="0" applyFont="1"/>
    <xf numFmtId="0" fontId="30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0" fontId="32" fillId="0" borderId="0" xfId="0" applyFont="1" applyAlignment="1">
      <alignment vertical="top" wrapText="1"/>
    </xf>
    <xf numFmtId="9" fontId="33" fillId="0" borderId="0" xfId="1" applyFont="1" applyFill="1" applyAlignment="1">
      <alignment horizontal="center" vertical="center"/>
    </xf>
    <xf numFmtId="41" fontId="33" fillId="0" borderId="0" xfId="0" applyNumberFormat="1" applyFont="1" applyAlignment="1">
      <alignment horizontal="center" vertical="center"/>
    </xf>
    <xf numFmtId="0" fontId="34" fillId="0" borderId="0" xfId="0" applyFont="1"/>
    <xf numFmtId="41" fontId="33" fillId="0" borderId="0" xfId="0" applyNumberFormat="1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/>
    </xf>
    <xf numFmtId="1" fontId="6" fillId="0" borderId="2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43" fontId="14" fillId="0" borderId="2" xfId="4" applyFont="1" applyBorder="1" applyAlignment="1">
      <alignment horizontal="center" vertical="center"/>
    </xf>
    <xf numFmtId="43" fontId="14" fillId="0" borderId="2" xfId="4" applyFont="1" applyFill="1" applyBorder="1" applyAlignment="1">
      <alignment horizontal="right" vertical="center"/>
    </xf>
    <xf numFmtId="43" fontId="9" fillId="0" borderId="2" xfId="4" applyFont="1" applyFill="1" applyBorder="1" applyAlignment="1">
      <alignment horizontal="right" vertical="center"/>
    </xf>
    <xf numFmtId="43" fontId="9" fillId="0" borderId="2" xfId="4" applyFont="1" applyBorder="1" applyAlignment="1">
      <alignment horizontal="center" vertical="center"/>
    </xf>
    <xf numFmtId="43" fontId="15" fillId="0" borderId="2" xfId="4" applyFont="1" applyBorder="1" applyAlignment="1">
      <alignment horizontal="center" vertical="center"/>
    </xf>
    <xf numFmtId="43" fontId="15" fillId="0" borderId="2" xfId="4" applyFont="1" applyFill="1" applyBorder="1" applyAlignment="1">
      <alignment horizontal="right" vertical="center"/>
    </xf>
    <xf numFmtId="165" fontId="20" fillId="0" borderId="2" xfId="0" applyNumberFormat="1" applyFont="1" applyBorder="1" applyAlignment="1">
      <alignment horizontal="right" vertical="center"/>
    </xf>
    <xf numFmtId="164" fontId="21" fillId="0" borderId="2" xfId="0" applyNumberFormat="1" applyFont="1" applyBorder="1" applyAlignment="1">
      <alignment horizontal="center" vertical="center"/>
    </xf>
    <xf numFmtId="165" fontId="21" fillId="0" borderId="2" xfId="0" applyNumberFormat="1" applyFont="1" applyBorder="1" applyAlignment="1">
      <alignment horizontal="right" vertical="center"/>
    </xf>
    <xf numFmtId="3" fontId="21" fillId="0" borderId="2" xfId="0" applyNumberFormat="1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0" fontId="20" fillId="0" borderId="2" xfId="0" applyFont="1" applyBorder="1" applyAlignment="1">
      <alignment horizontal="center" vertical="center"/>
    </xf>
    <xf numFmtId="165" fontId="37" fillId="0" borderId="2" xfId="0" applyNumberFormat="1" applyFont="1" applyBorder="1" applyAlignment="1">
      <alignment horizontal="right" vertical="center"/>
    </xf>
    <xf numFmtId="165" fontId="2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 wrapText="1"/>
    </xf>
    <xf numFmtId="9" fontId="9" fillId="0" borderId="2" xfId="1" applyFont="1" applyFill="1" applyBorder="1" applyAlignment="1">
      <alignment horizontal="center" vertical="center" wrapText="1"/>
    </xf>
    <xf numFmtId="41" fontId="9" fillId="0" borderId="3" xfId="0" applyNumberFormat="1" applyFont="1" applyBorder="1" applyAlignment="1">
      <alignment horizontal="center" vertical="center" wrapText="1"/>
    </xf>
    <xf numFmtId="41" fontId="9" fillId="0" borderId="7" xfId="0" applyNumberFormat="1" applyFont="1" applyBorder="1" applyAlignment="1">
      <alignment horizontal="center" vertical="center" wrapText="1"/>
    </xf>
    <xf numFmtId="41" fontId="9" fillId="0" borderId="8" xfId="0" applyNumberFormat="1" applyFont="1" applyBorder="1" applyAlignment="1">
      <alignment horizontal="center" vertical="center" wrapText="1"/>
    </xf>
    <xf numFmtId="41" fontId="9" fillId="0" borderId="4" xfId="0" applyNumberFormat="1" applyFont="1" applyBorder="1" applyAlignment="1">
      <alignment horizontal="center" vertical="center" wrapText="1"/>
    </xf>
    <xf numFmtId="41" fontId="9" fillId="0" borderId="5" xfId="0" applyNumberFormat="1" applyFont="1" applyBorder="1" applyAlignment="1">
      <alignment horizontal="center" vertical="center" wrapText="1"/>
    </xf>
    <xf numFmtId="41" fontId="9" fillId="0" borderId="6" xfId="0" applyNumberFormat="1" applyFont="1" applyBorder="1" applyAlignment="1">
      <alignment horizontal="center" vertical="center" wrapText="1"/>
    </xf>
    <xf numFmtId="9" fontId="3" fillId="0" borderId="0" xfId="1" applyFont="1" applyFill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 wrapText="1"/>
    </xf>
    <xf numFmtId="0" fontId="3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</cellXfs>
  <cellStyles count="5">
    <cellStyle name="Comma" xfId="4" builtinId="3"/>
    <cellStyle name="Normal" xfId="0" builtinId="0"/>
    <cellStyle name="Normal 2" xfId="3" xr:uid="{E07BF1BF-8B59-444E-9E90-4FA2BE701E6B}"/>
    <cellStyle name="Normal 2 2" xfId="2" xr:uid="{6265EE86-DD28-42DF-8289-8890B60A9CD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5.%20Phong%20Quyet%20toan%20NSNN\BC%20CTMTQG\2025\1.%20CTMTQG%20den%2031012025\39_TAY%20NI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"/>
      <sheetName val="DT_HUYEN"/>
      <sheetName val="DT_TINH"/>
      <sheetName val="DỰ TOÁN 2024"/>
      <sheetName val="DU TOAN"/>
      <sheetName val="15xx-81xx"/>
      <sheetName val="B4-02"/>
      <sheetName val="9520"/>
      <sheetName val="KDL"/>
      <sheetName val="STT tỉnh"/>
      <sheetName val="57"/>
      <sheetName val="BC2025"/>
      <sheetName val="Bieu TX"/>
      <sheetName val="DM ma CTMT"/>
      <sheetName val="B5-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2">
          <cell r="V32" t="str">
            <v>00472</v>
          </cell>
          <cell r="X32">
            <v>0</v>
          </cell>
          <cell r="Y32">
            <v>0</v>
          </cell>
        </row>
        <row r="33">
          <cell r="V33" t="str">
            <v>00472</v>
          </cell>
          <cell r="X33">
            <v>0</v>
          </cell>
          <cell r="Y33">
            <v>0</v>
          </cell>
        </row>
        <row r="34">
          <cell r="V34" t="str">
            <v>00473</v>
          </cell>
          <cell r="X34">
            <v>0</v>
          </cell>
          <cell r="Y34">
            <v>0</v>
          </cell>
        </row>
        <row r="35">
          <cell r="V35" t="str">
            <v>00473</v>
          </cell>
          <cell r="X35">
            <v>0</v>
          </cell>
          <cell r="Y35">
            <v>0</v>
          </cell>
        </row>
        <row r="36">
          <cell r="V36" t="str">
            <v>00474</v>
          </cell>
          <cell r="X36">
            <v>0</v>
          </cell>
          <cell r="Y36">
            <v>0</v>
          </cell>
        </row>
        <row r="37">
          <cell r="V37" t="str">
            <v>00474</v>
          </cell>
          <cell r="X37">
            <v>0</v>
          </cell>
          <cell r="Y37">
            <v>0</v>
          </cell>
        </row>
        <row r="38">
          <cell r="V38" t="str">
            <v>00476</v>
          </cell>
          <cell r="X38">
            <v>0</v>
          </cell>
          <cell r="Y38">
            <v>0</v>
          </cell>
        </row>
        <row r="39">
          <cell r="V39" t="str">
            <v>00476</v>
          </cell>
          <cell r="X39">
            <v>0</v>
          </cell>
          <cell r="Y39">
            <v>0</v>
          </cell>
        </row>
        <row r="40">
          <cell r="V40" t="str">
            <v>00477</v>
          </cell>
          <cell r="X40">
            <v>0</v>
          </cell>
          <cell r="Y40">
            <v>0</v>
          </cell>
        </row>
        <row r="41">
          <cell r="V41" t="str">
            <v>00477</v>
          </cell>
          <cell r="X41">
            <v>0</v>
          </cell>
          <cell r="Y41">
            <v>0</v>
          </cell>
        </row>
        <row r="42">
          <cell r="V42" t="str">
            <v>00491</v>
          </cell>
          <cell r="X42">
            <v>0</v>
          </cell>
          <cell r="Y42">
            <v>0</v>
          </cell>
        </row>
        <row r="43">
          <cell r="V43" t="str">
            <v>00491</v>
          </cell>
          <cell r="X43">
            <v>0</v>
          </cell>
          <cell r="Y43">
            <v>0</v>
          </cell>
        </row>
        <row r="44">
          <cell r="V44" t="str">
            <v>00492</v>
          </cell>
          <cell r="X44">
            <v>0</v>
          </cell>
          <cell r="Y44">
            <v>0</v>
          </cell>
        </row>
        <row r="45">
          <cell r="V45" t="str">
            <v>00492</v>
          </cell>
          <cell r="X45">
            <v>0</v>
          </cell>
          <cell r="Y45">
            <v>0</v>
          </cell>
        </row>
        <row r="46">
          <cell r="V46" t="str">
            <v>00493</v>
          </cell>
          <cell r="X46">
            <v>0</v>
          </cell>
          <cell r="Y46">
            <v>0</v>
          </cell>
        </row>
        <row r="47">
          <cell r="V47" t="str">
            <v>00493</v>
          </cell>
          <cell r="X47">
            <v>0</v>
          </cell>
          <cell r="Y47">
            <v>0</v>
          </cell>
        </row>
        <row r="48">
          <cell r="V48" t="str">
            <v>00495</v>
          </cell>
          <cell r="X48">
            <v>0</v>
          </cell>
          <cell r="Y48">
            <v>0</v>
          </cell>
        </row>
        <row r="49">
          <cell r="V49" t="str">
            <v>00495</v>
          </cell>
          <cell r="X49">
            <v>0</v>
          </cell>
          <cell r="Y49">
            <v>0</v>
          </cell>
        </row>
        <row r="50">
          <cell r="V50" t="str">
            <v>00496</v>
          </cell>
          <cell r="X50">
            <v>0</v>
          </cell>
          <cell r="Y50">
            <v>0</v>
          </cell>
        </row>
        <row r="51">
          <cell r="V51" t="str">
            <v>00496</v>
          </cell>
          <cell r="X51">
            <v>0</v>
          </cell>
          <cell r="Y51">
            <v>0</v>
          </cell>
        </row>
        <row r="52">
          <cell r="V52" t="str">
            <v>00497</v>
          </cell>
          <cell r="X52">
            <v>0</v>
          </cell>
          <cell r="Y52">
            <v>0</v>
          </cell>
        </row>
        <row r="53">
          <cell r="V53" t="str">
            <v>00497</v>
          </cell>
          <cell r="X53">
            <v>0</v>
          </cell>
          <cell r="Y53">
            <v>0</v>
          </cell>
        </row>
        <row r="54">
          <cell r="V54" t="str">
            <v>00498</v>
          </cell>
          <cell r="X54">
            <v>0</v>
          </cell>
          <cell r="Y54">
            <v>0</v>
          </cell>
        </row>
        <row r="55">
          <cell r="V55" t="str">
            <v>00498</v>
          </cell>
          <cell r="X55">
            <v>0</v>
          </cell>
          <cell r="Y55">
            <v>0</v>
          </cell>
        </row>
        <row r="56">
          <cell r="V56" t="str">
            <v>00499</v>
          </cell>
          <cell r="X56">
            <v>0</v>
          </cell>
          <cell r="Y56">
            <v>0</v>
          </cell>
        </row>
        <row r="57">
          <cell r="V57" t="str">
            <v>00499</v>
          </cell>
          <cell r="X57">
            <v>0</v>
          </cell>
          <cell r="Y57">
            <v>0</v>
          </cell>
        </row>
        <row r="58">
          <cell r="V58" t="str">
            <v>00501</v>
          </cell>
          <cell r="X58">
            <v>0</v>
          </cell>
          <cell r="Y58">
            <v>0</v>
          </cell>
        </row>
        <row r="59">
          <cell r="V59" t="str">
            <v>00501</v>
          </cell>
          <cell r="X59">
            <v>0</v>
          </cell>
          <cell r="Y59">
            <v>0</v>
          </cell>
        </row>
        <row r="60">
          <cell r="V60" t="str">
            <v>00502</v>
          </cell>
          <cell r="X60">
            <v>0</v>
          </cell>
          <cell r="Y60">
            <v>0</v>
          </cell>
        </row>
        <row r="61">
          <cell r="V61" t="str">
            <v>00502</v>
          </cell>
          <cell r="X61">
            <v>0</v>
          </cell>
          <cell r="Y61">
            <v>0</v>
          </cell>
        </row>
        <row r="62">
          <cell r="V62" t="str">
            <v>00511</v>
          </cell>
          <cell r="X62">
            <v>0</v>
          </cell>
          <cell r="Y62">
            <v>0</v>
          </cell>
        </row>
        <row r="63">
          <cell r="V63" t="str">
            <v>00511</v>
          </cell>
          <cell r="X63">
            <v>0</v>
          </cell>
          <cell r="Y63">
            <v>0</v>
          </cell>
        </row>
        <row r="64">
          <cell r="V64" t="str">
            <v>00514</v>
          </cell>
          <cell r="X64">
            <v>0</v>
          </cell>
          <cell r="Y64">
            <v>0</v>
          </cell>
        </row>
        <row r="65">
          <cell r="V65" t="str">
            <v>00514</v>
          </cell>
          <cell r="X65">
            <v>0</v>
          </cell>
          <cell r="Y65">
            <v>0</v>
          </cell>
        </row>
        <row r="66">
          <cell r="V66" t="str">
            <v>00515</v>
          </cell>
          <cell r="X66">
            <v>0</v>
          </cell>
          <cell r="Y66">
            <v>0</v>
          </cell>
        </row>
        <row r="67">
          <cell r="V67" t="str">
            <v>00515</v>
          </cell>
          <cell r="X67">
            <v>0</v>
          </cell>
          <cell r="Y67">
            <v>0</v>
          </cell>
        </row>
        <row r="68">
          <cell r="V68" t="str">
            <v>00516</v>
          </cell>
          <cell r="X68">
            <v>0</v>
          </cell>
          <cell r="Y68">
            <v>0</v>
          </cell>
        </row>
        <row r="69">
          <cell r="V69" t="str">
            <v>00516</v>
          </cell>
          <cell r="X69">
            <v>0</v>
          </cell>
          <cell r="Y69">
            <v>0</v>
          </cell>
        </row>
        <row r="70">
          <cell r="V70" t="str">
            <v>00517</v>
          </cell>
          <cell r="X70">
            <v>0</v>
          </cell>
          <cell r="Y70">
            <v>0</v>
          </cell>
        </row>
        <row r="71">
          <cell r="V71" t="str">
            <v>00517</v>
          </cell>
          <cell r="X71">
            <v>0</v>
          </cell>
          <cell r="Y71">
            <v>0</v>
          </cell>
        </row>
        <row r="72">
          <cell r="V72" t="str">
            <v>00519</v>
          </cell>
          <cell r="X72">
            <v>0</v>
          </cell>
          <cell r="Y72">
            <v>0</v>
          </cell>
        </row>
        <row r="73">
          <cell r="V73" t="str">
            <v>00519</v>
          </cell>
          <cell r="X73">
            <v>0</v>
          </cell>
          <cell r="Y73">
            <v>0</v>
          </cell>
        </row>
        <row r="74">
          <cell r="V74" t="str">
            <v>00521</v>
          </cell>
          <cell r="X74">
            <v>0</v>
          </cell>
          <cell r="Y74">
            <v>0</v>
          </cell>
        </row>
        <row r="75">
          <cell r="V75" t="str">
            <v>00521</v>
          </cell>
          <cell r="X75">
            <v>0</v>
          </cell>
          <cell r="Y75">
            <v>0</v>
          </cell>
        </row>
      </sheetData>
      <sheetData sheetId="6" refreshError="1"/>
      <sheetData sheetId="7">
        <row r="28">
          <cell r="M28" t="str">
            <v>00472</v>
          </cell>
          <cell r="N28">
            <v>1091</v>
          </cell>
        </row>
        <row r="29">
          <cell r="M29" t="str">
            <v>00473</v>
          </cell>
          <cell r="N29">
            <v>916</v>
          </cell>
        </row>
        <row r="30">
          <cell r="M30" t="str">
            <v>00474</v>
          </cell>
          <cell r="N30">
            <v>1787</v>
          </cell>
        </row>
        <row r="31">
          <cell r="M31" t="str">
            <v>00511</v>
          </cell>
          <cell r="N31">
            <v>10</v>
          </cell>
        </row>
        <row r="32">
          <cell r="M32" t="str">
            <v>00499</v>
          </cell>
          <cell r="N32">
            <v>0</v>
          </cell>
        </row>
        <row r="33">
          <cell r="M33" t="str">
            <v>00490</v>
          </cell>
          <cell r="N33">
            <v>0</v>
          </cell>
        </row>
        <row r="34">
          <cell r="M34" t="str">
            <v>00492</v>
          </cell>
          <cell r="N34">
            <v>0</v>
          </cell>
        </row>
        <row r="35">
          <cell r="M35" t="str">
            <v>00493</v>
          </cell>
          <cell r="N35">
            <v>2471.6999999999998</v>
          </cell>
        </row>
        <row r="36">
          <cell r="M36" t="str">
            <v>00497</v>
          </cell>
          <cell r="N36">
            <v>0</v>
          </cell>
        </row>
        <row r="37">
          <cell r="M37" t="str">
            <v>00496</v>
          </cell>
          <cell r="N37">
            <v>0</v>
          </cell>
        </row>
        <row r="38">
          <cell r="M38" t="str">
            <v>00498</v>
          </cell>
          <cell r="N38">
            <v>0</v>
          </cell>
        </row>
        <row r="39">
          <cell r="M39" t="str">
            <v>00502</v>
          </cell>
          <cell r="N39">
            <v>0</v>
          </cell>
        </row>
        <row r="40">
          <cell r="M40" t="str">
            <v>00495</v>
          </cell>
          <cell r="N40">
            <v>0</v>
          </cell>
        </row>
        <row r="41">
          <cell r="M41" t="str">
            <v>00510</v>
          </cell>
          <cell r="N41">
            <v>214</v>
          </cell>
        </row>
        <row r="42">
          <cell r="M42" t="str">
            <v>00519</v>
          </cell>
          <cell r="N42">
            <v>23</v>
          </cell>
        </row>
        <row r="43">
          <cell r="M43" t="str">
            <v>00521</v>
          </cell>
          <cell r="N43">
            <v>2</v>
          </cell>
        </row>
        <row r="44">
          <cell r="M44" t="str">
            <v>00515</v>
          </cell>
          <cell r="N44">
            <v>33</v>
          </cell>
        </row>
        <row r="45">
          <cell r="M45" t="str">
            <v>00514</v>
          </cell>
          <cell r="N45">
            <v>12</v>
          </cell>
        </row>
        <row r="46">
          <cell r="M46" t="str">
            <v>00470</v>
          </cell>
          <cell r="N46">
            <v>949</v>
          </cell>
        </row>
        <row r="47">
          <cell r="M47" t="str">
            <v>00476</v>
          </cell>
          <cell r="N47">
            <v>306</v>
          </cell>
        </row>
        <row r="48">
          <cell r="M48" t="str">
            <v>00477</v>
          </cell>
          <cell r="N48">
            <v>120</v>
          </cell>
        </row>
        <row r="49">
          <cell r="M49" t="str">
            <v>00516</v>
          </cell>
          <cell r="N49">
            <v>288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9BF0-F377-4886-A5E6-5F02DB4E9BF5}">
  <sheetPr>
    <pageSetUpPr fitToPage="1"/>
  </sheetPr>
  <dimension ref="A1:Q28"/>
  <sheetViews>
    <sheetView zoomScale="85" zoomScaleNormal="85" workbookViewId="0">
      <pane xSplit="2" ySplit="10" topLeftCell="C13" activePane="bottomRight" state="frozen"/>
      <selection pane="topRight" activeCell="D1" sqref="D1"/>
      <selection pane="bottomLeft" activeCell="A10" sqref="A10"/>
      <selection pane="bottomRight" activeCell="A4" sqref="A4:Q4"/>
    </sheetView>
  </sheetViews>
  <sheetFormatPr defaultColWidth="9.109375" defaultRowHeight="13.2" x14ac:dyDescent="0.3"/>
  <cols>
    <col min="1" max="1" width="5.88671875" style="43" customWidth="1"/>
    <col min="2" max="2" width="27.33203125" style="44" customWidth="1"/>
    <col min="3" max="3" width="10.6640625" style="45" customWidth="1"/>
    <col min="4" max="4" width="13.44140625" style="45" customWidth="1"/>
    <col min="5" max="5" width="18.109375" style="45" customWidth="1"/>
    <col min="6" max="6" width="13.44140625" style="45" customWidth="1"/>
    <col min="7" max="7" width="12.5546875" style="45" customWidth="1"/>
    <col min="8" max="9" width="13.44140625" style="45" customWidth="1"/>
    <col min="10" max="10" width="11.5546875" style="46" customWidth="1"/>
    <col min="11" max="12" width="13.44140625" style="45" customWidth="1"/>
    <col min="13" max="13" width="11.5546875" style="46" customWidth="1"/>
    <col min="14" max="15" width="13.44140625" style="45" customWidth="1"/>
    <col min="16" max="16" width="12.44140625" style="46" customWidth="1"/>
    <col min="17" max="17" width="11.5546875" style="47" bestFit="1" customWidth="1"/>
    <col min="18" max="16384" width="9.109375" style="17"/>
  </cols>
  <sheetData>
    <row r="1" spans="1:17" s="6" customFormat="1" ht="18" x14ac:dyDescent="0.35">
      <c r="A1" s="93" t="s">
        <v>47</v>
      </c>
      <c r="B1" s="93"/>
      <c r="C1" s="93"/>
      <c r="D1" s="2"/>
      <c r="E1" s="2"/>
      <c r="F1" s="2"/>
      <c r="G1" s="3"/>
      <c r="H1" s="2"/>
      <c r="I1" s="2"/>
      <c r="J1" s="2"/>
      <c r="K1" s="2"/>
      <c r="L1" s="2"/>
      <c r="M1" s="2"/>
      <c r="N1" s="3"/>
      <c r="O1" s="4"/>
      <c r="P1" s="4"/>
      <c r="Q1" s="5" t="s">
        <v>0</v>
      </c>
    </row>
    <row r="2" spans="1:17" s="6" customFormat="1" ht="18" x14ac:dyDescent="0.35">
      <c r="A2" s="1"/>
      <c r="B2" s="1"/>
      <c r="C2" s="1"/>
      <c r="D2" s="2"/>
      <c r="E2" s="2"/>
      <c r="F2" s="2"/>
      <c r="G2" s="3"/>
      <c r="H2" s="2"/>
      <c r="I2" s="2"/>
      <c r="J2" s="2"/>
      <c r="K2" s="2"/>
      <c r="L2" s="2"/>
      <c r="M2" s="2"/>
      <c r="N2" s="3"/>
      <c r="O2" s="4"/>
      <c r="P2" s="4"/>
      <c r="Q2" s="7"/>
    </row>
    <row r="3" spans="1:17" s="6" customFormat="1" ht="22.8" customHeight="1" x14ac:dyDescent="0.35">
      <c r="A3" s="95" t="s">
        <v>53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7" s="8" customFormat="1" ht="19.2" customHeight="1" x14ac:dyDescent="0.3">
      <c r="A4" s="94" t="s">
        <v>54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7" s="8" customFormat="1" ht="18" x14ac:dyDescent="0.3">
      <c r="A5" s="9"/>
      <c r="B5" s="10"/>
      <c r="C5" s="62"/>
      <c r="D5" s="11"/>
      <c r="E5" s="11"/>
      <c r="F5" s="11"/>
      <c r="G5"/>
      <c r="H5" s="11"/>
      <c r="I5" s="11"/>
      <c r="J5" s="11"/>
      <c r="K5" s="11"/>
      <c r="L5" s="11"/>
      <c r="M5" s="12"/>
      <c r="N5" s="13"/>
      <c r="O5" s="12"/>
      <c r="P5" s="12"/>
      <c r="Q5" s="14" t="s">
        <v>1</v>
      </c>
    </row>
    <row r="6" spans="1:17" ht="27" customHeight="1" x14ac:dyDescent="0.3">
      <c r="A6" s="96" t="s">
        <v>2</v>
      </c>
      <c r="B6" s="96" t="s">
        <v>3</v>
      </c>
      <c r="C6" s="98" t="s">
        <v>4</v>
      </c>
      <c r="D6" s="98"/>
      <c r="E6" s="98"/>
      <c r="F6" s="98"/>
      <c r="G6" s="98" t="s">
        <v>5</v>
      </c>
      <c r="H6" s="98"/>
      <c r="I6" s="98"/>
      <c r="J6" s="99"/>
      <c r="K6" s="98"/>
      <c r="L6" s="98"/>
      <c r="M6" s="99"/>
      <c r="N6" s="98" t="s">
        <v>6</v>
      </c>
      <c r="O6" s="100"/>
      <c r="P6" s="100"/>
      <c r="Q6" s="98" t="s">
        <v>7</v>
      </c>
    </row>
    <row r="7" spans="1:17" ht="15.75" customHeight="1" x14ac:dyDescent="0.3">
      <c r="A7" s="97"/>
      <c r="B7" s="96"/>
      <c r="C7" s="98" t="s">
        <v>8</v>
      </c>
      <c r="D7" s="98" t="s">
        <v>9</v>
      </c>
      <c r="E7" s="103" t="s">
        <v>10</v>
      </c>
      <c r="F7" s="104"/>
      <c r="G7" s="105" t="s">
        <v>8</v>
      </c>
      <c r="H7" s="103" t="s">
        <v>11</v>
      </c>
      <c r="I7" s="100"/>
      <c r="J7" s="100"/>
      <c r="K7" s="100"/>
      <c r="L7" s="100"/>
      <c r="M7" s="104"/>
      <c r="N7" s="105" t="s">
        <v>8</v>
      </c>
      <c r="O7" s="103" t="s">
        <v>11</v>
      </c>
      <c r="P7" s="104"/>
      <c r="Q7" s="98"/>
    </row>
    <row r="8" spans="1:17" ht="16.2" customHeight="1" x14ac:dyDescent="0.3">
      <c r="A8" s="97"/>
      <c r="B8" s="96"/>
      <c r="C8" s="98"/>
      <c r="D8" s="101"/>
      <c r="E8" s="98" t="s">
        <v>12</v>
      </c>
      <c r="F8" s="105" t="s">
        <v>13</v>
      </c>
      <c r="G8" s="101"/>
      <c r="H8" s="103" t="s">
        <v>14</v>
      </c>
      <c r="I8" s="100"/>
      <c r="J8" s="104"/>
      <c r="K8" s="103" t="s">
        <v>15</v>
      </c>
      <c r="L8" s="100"/>
      <c r="M8" s="104"/>
      <c r="N8" s="101"/>
      <c r="O8" s="105" t="s">
        <v>14</v>
      </c>
      <c r="P8" s="105" t="s">
        <v>15</v>
      </c>
      <c r="Q8" s="98"/>
    </row>
    <row r="9" spans="1:17" ht="55.2" customHeight="1" x14ac:dyDescent="0.3">
      <c r="A9" s="97"/>
      <c r="B9" s="96"/>
      <c r="C9" s="98"/>
      <c r="D9" s="102"/>
      <c r="E9" s="98"/>
      <c r="F9" s="102"/>
      <c r="G9" s="102"/>
      <c r="H9" s="16" t="s">
        <v>8</v>
      </c>
      <c r="I9" s="16" t="s">
        <v>16</v>
      </c>
      <c r="J9" s="16" t="s">
        <v>17</v>
      </c>
      <c r="K9" s="16" t="s">
        <v>8</v>
      </c>
      <c r="L9" s="16" t="s">
        <v>16</v>
      </c>
      <c r="M9" s="16" t="s">
        <v>17</v>
      </c>
      <c r="N9" s="102"/>
      <c r="O9" s="102"/>
      <c r="P9" s="102"/>
      <c r="Q9" s="98"/>
    </row>
    <row r="10" spans="1:17" s="19" customFormat="1" x14ac:dyDescent="0.3">
      <c r="A10" s="18">
        <v>1</v>
      </c>
      <c r="B10" s="18">
        <v>2</v>
      </c>
      <c r="C10" s="18" t="s">
        <v>18</v>
      </c>
      <c r="D10" s="18">
        <v>4</v>
      </c>
      <c r="E10" s="18">
        <v>5</v>
      </c>
      <c r="F10" s="18">
        <v>6</v>
      </c>
      <c r="G10" s="18" t="s">
        <v>19</v>
      </c>
      <c r="H10" s="18" t="s">
        <v>20</v>
      </c>
      <c r="I10" s="18">
        <v>9</v>
      </c>
      <c r="J10" s="18">
        <v>10</v>
      </c>
      <c r="K10" s="18" t="s">
        <v>21</v>
      </c>
      <c r="L10" s="18">
        <v>12</v>
      </c>
      <c r="M10" s="18">
        <v>13</v>
      </c>
      <c r="N10" s="18" t="s">
        <v>22</v>
      </c>
      <c r="O10" s="18">
        <v>15</v>
      </c>
      <c r="P10" s="18">
        <v>16</v>
      </c>
      <c r="Q10" s="18">
        <v>17</v>
      </c>
    </row>
    <row r="11" spans="1:17" s="24" customFormat="1" ht="13.8" x14ac:dyDescent="0.3">
      <c r="A11" s="20">
        <v>0</v>
      </c>
      <c r="B11" s="15" t="s">
        <v>23</v>
      </c>
      <c r="C11" s="21"/>
      <c r="D11" s="21"/>
      <c r="E11" s="21"/>
      <c r="F11" s="21"/>
      <c r="G11" s="21"/>
      <c r="H11" s="22"/>
      <c r="I11" s="21"/>
      <c r="J11" s="22"/>
      <c r="K11" s="21"/>
      <c r="L11" s="21"/>
      <c r="M11" s="22"/>
      <c r="N11" s="21"/>
      <c r="O11" s="22"/>
      <c r="P11" s="22"/>
      <c r="Q11" s="23"/>
    </row>
    <row r="12" spans="1:17" s="24" customFormat="1" ht="13.8" collapsed="1" x14ac:dyDescent="0.3">
      <c r="A12" s="20">
        <v>0</v>
      </c>
      <c r="B12" s="15" t="s">
        <v>50</v>
      </c>
      <c r="C12" s="25"/>
      <c r="D12" s="25"/>
      <c r="E12" s="25"/>
      <c r="F12" s="25"/>
      <c r="G12" s="25"/>
      <c r="H12" s="26"/>
      <c r="I12" s="25"/>
      <c r="J12" s="22"/>
      <c r="K12" s="25"/>
      <c r="L12" s="25"/>
      <c r="M12" s="22"/>
      <c r="N12" s="25"/>
      <c r="O12" s="26"/>
      <c r="P12" s="27"/>
      <c r="Q12" s="23"/>
    </row>
    <row r="13" spans="1:17" s="28" customFormat="1" ht="13.8" x14ac:dyDescent="0.3">
      <c r="A13" s="20"/>
      <c r="B13" s="15" t="s">
        <v>24</v>
      </c>
      <c r="C13" s="78">
        <f>C15</f>
        <v>617.13</v>
      </c>
      <c r="D13" s="78">
        <f t="shared" ref="D13:L13" si="0">D15</f>
        <v>0</v>
      </c>
      <c r="E13" s="78">
        <f t="shared" si="0"/>
        <v>0</v>
      </c>
      <c r="F13" s="78">
        <f t="shared" si="0"/>
        <v>617.13</v>
      </c>
      <c r="G13" s="78">
        <f t="shared" si="0"/>
        <v>617.13</v>
      </c>
      <c r="H13" s="78">
        <f t="shared" si="0"/>
        <v>0</v>
      </c>
      <c r="I13" s="78">
        <f t="shared" si="0"/>
        <v>0</v>
      </c>
      <c r="J13" s="78">
        <f t="shared" si="0"/>
        <v>0</v>
      </c>
      <c r="K13" s="78">
        <f t="shared" si="0"/>
        <v>617.13</v>
      </c>
      <c r="L13" s="78">
        <f t="shared" si="0"/>
        <v>617.13</v>
      </c>
      <c r="M13" s="22"/>
      <c r="N13" s="25"/>
      <c r="O13" s="26"/>
      <c r="P13" s="27"/>
      <c r="Q13" s="23"/>
    </row>
    <row r="14" spans="1:17" s="28" customFormat="1" ht="13.8" x14ac:dyDescent="0.3">
      <c r="A14" s="20"/>
      <c r="B14" s="15" t="s">
        <v>25</v>
      </c>
      <c r="C14" s="78"/>
      <c r="D14" s="78"/>
      <c r="E14" s="78"/>
      <c r="F14" s="78"/>
      <c r="G14" s="78"/>
      <c r="H14" s="79"/>
      <c r="I14" s="78"/>
      <c r="J14" s="80"/>
      <c r="K14" s="78"/>
      <c r="L14" s="78"/>
      <c r="M14" s="22"/>
      <c r="N14" s="25"/>
      <c r="O14" s="26"/>
      <c r="P14" s="27"/>
      <c r="Q14" s="23"/>
    </row>
    <row r="15" spans="1:17" s="28" customFormat="1" x14ac:dyDescent="0.3">
      <c r="A15" s="29" t="s">
        <v>26</v>
      </c>
      <c r="B15" s="30" t="s">
        <v>27</v>
      </c>
      <c r="C15" s="81">
        <f>C16+C17</f>
        <v>617.13</v>
      </c>
      <c r="D15" s="81">
        <f t="shared" ref="D15:L15" si="1">D16+D17</f>
        <v>0</v>
      </c>
      <c r="E15" s="81">
        <f t="shared" si="1"/>
        <v>0</v>
      </c>
      <c r="F15" s="81">
        <f t="shared" si="1"/>
        <v>617.13</v>
      </c>
      <c r="G15" s="81">
        <f t="shared" si="1"/>
        <v>617.13</v>
      </c>
      <c r="H15" s="81">
        <f t="shared" si="1"/>
        <v>0</v>
      </c>
      <c r="I15" s="81">
        <f t="shared" si="1"/>
        <v>0</v>
      </c>
      <c r="J15" s="81">
        <f t="shared" si="1"/>
        <v>0</v>
      </c>
      <c r="K15" s="81">
        <f t="shared" si="1"/>
        <v>617.13</v>
      </c>
      <c r="L15" s="81">
        <f t="shared" si="1"/>
        <v>617.13</v>
      </c>
      <c r="M15" s="22"/>
      <c r="N15" s="21"/>
      <c r="O15" s="22"/>
      <c r="P15" s="27"/>
      <c r="Q15" s="31"/>
    </row>
    <row r="16" spans="1:17" s="24" customFormat="1" x14ac:dyDescent="0.3">
      <c r="A16" s="32"/>
      <c r="B16" s="33" t="s">
        <v>24</v>
      </c>
      <c r="C16" s="82">
        <f>D16+F16</f>
        <v>617.13</v>
      </c>
      <c r="D16" s="82"/>
      <c r="E16" s="82"/>
      <c r="F16" s="82">
        <f>205.71*3</f>
        <v>617.13</v>
      </c>
      <c r="G16" s="82">
        <f>H16+K16</f>
        <v>617.13</v>
      </c>
      <c r="H16" s="83"/>
      <c r="I16" s="82"/>
      <c r="J16" s="83"/>
      <c r="K16" s="82">
        <f>L16</f>
        <v>617.13</v>
      </c>
      <c r="L16" s="82">
        <f>205.71*3</f>
        <v>617.13</v>
      </c>
      <c r="M16" s="35"/>
      <c r="N16" s="34"/>
      <c r="O16" s="35"/>
      <c r="P16" s="36"/>
      <c r="Q16" s="37"/>
    </row>
    <row r="17" spans="1:17" s="24" customFormat="1" x14ac:dyDescent="0.3">
      <c r="A17" s="32"/>
      <c r="B17" s="33" t="s">
        <v>25</v>
      </c>
      <c r="C17" s="34"/>
      <c r="D17" s="34"/>
      <c r="E17" s="34"/>
      <c r="F17" s="34"/>
      <c r="G17" s="34"/>
      <c r="H17" s="35"/>
      <c r="I17" s="34"/>
      <c r="J17" s="35"/>
      <c r="K17" s="34"/>
      <c r="L17" s="34"/>
      <c r="M17" s="35"/>
      <c r="N17" s="34"/>
      <c r="O17" s="35"/>
      <c r="P17" s="36"/>
      <c r="Q17" s="37"/>
    </row>
    <row r="18" spans="1:17" s="28" customFormat="1" collapsed="1" x14ac:dyDescent="0.3">
      <c r="A18" s="29" t="s">
        <v>28</v>
      </c>
      <c r="B18" s="30" t="s">
        <v>27</v>
      </c>
      <c r="C18" s="21"/>
      <c r="D18" s="21"/>
      <c r="E18" s="21"/>
      <c r="F18" s="21"/>
      <c r="G18" s="21"/>
      <c r="H18" s="22"/>
      <c r="I18" s="21"/>
      <c r="J18" s="22"/>
      <c r="K18" s="21"/>
      <c r="L18" s="21"/>
      <c r="M18" s="22"/>
      <c r="N18" s="21"/>
      <c r="O18" s="22"/>
      <c r="P18" s="27"/>
      <c r="Q18" s="31"/>
    </row>
    <row r="19" spans="1:17" x14ac:dyDescent="0.3">
      <c r="A19" s="28"/>
      <c r="B19" s="38"/>
      <c r="C19" s="39"/>
      <c r="D19" s="39"/>
      <c r="E19" s="39"/>
      <c r="F19" s="39"/>
      <c r="G19" s="39"/>
      <c r="H19" s="39"/>
      <c r="I19" s="39"/>
      <c r="J19" s="40"/>
      <c r="K19" s="39"/>
      <c r="L19" s="39"/>
      <c r="M19" s="40"/>
      <c r="N19" s="39"/>
      <c r="O19" s="39"/>
      <c r="P19" s="40"/>
      <c r="Q19" s="41"/>
    </row>
    <row r="20" spans="1:17" ht="19.8" customHeight="1" x14ac:dyDescent="0.3">
      <c r="A20" s="42"/>
      <c r="B20" s="107"/>
      <c r="C20" s="107"/>
      <c r="D20" s="107"/>
      <c r="E20" s="107"/>
      <c r="F20" s="107"/>
      <c r="G20" s="107"/>
      <c r="H20" s="107"/>
      <c r="I20" s="39"/>
      <c r="J20" s="40"/>
      <c r="K20" s="39"/>
      <c r="L20" s="39"/>
      <c r="M20" s="106" t="s">
        <v>48</v>
      </c>
      <c r="N20" s="106"/>
      <c r="O20" s="106"/>
      <c r="P20" s="106"/>
      <c r="Q20" s="63"/>
    </row>
    <row r="21" spans="1:17" ht="12.75" customHeight="1" x14ac:dyDescent="0.3">
      <c r="A21" s="28"/>
      <c r="B21" s="38"/>
      <c r="C21" s="39"/>
      <c r="D21" s="39"/>
      <c r="E21" s="39"/>
      <c r="F21" s="39"/>
      <c r="G21" s="39"/>
      <c r="H21" s="39"/>
      <c r="I21" s="39"/>
      <c r="J21" s="40"/>
      <c r="K21" s="39"/>
      <c r="L21" s="39"/>
      <c r="M21" s="106" t="s">
        <v>45</v>
      </c>
      <c r="N21" s="106"/>
      <c r="O21" s="106"/>
      <c r="P21" s="106"/>
      <c r="Q21" s="63"/>
    </row>
    <row r="22" spans="1:17" ht="18" x14ac:dyDescent="0.35">
      <c r="M22" s="64"/>
      <c r="N22" s="65"/>
      <c r="O22" s="66"/>
      <c r="P22" s="66"/>
      <c r="Q22" s="67"/>
    </row>
    <row r="23" spans="1:17" ht="18" x14ac:dyDescent="0.35">
      <c r="M23" s="64"/>
      <c r="N23" s="65"/>
      <c r="O23" s="66"/>
      <c r="P23" s="66"/>
      <c r="Q23" s="67"/>
    </row>
    <row r="24" spans="1:17" ht="15.75" customHeight="1" x14ac:dyDescent="0.3">
      <c r="M24" s="64"/>
      <c r="N24" s="65"/>
      <c r="O24" s="108"/>
      <c r="P24" s="108"/>
      <c r="Q24" s="108"/>
    </row>
    <row r="25" spans="1:17" ht="17.399999999999999" x14ac:dyDescent="0.3">
      <c r="M25" s="64"/>
      <c r="N25" s="65"/>
      <c r="O25" s="65"/>
      <c r="P25" s="64"/>
      <c r="Q25" s="67"/>
    </row>
    <row r="26" spans="1:17" ht="17.399999999999999" x14ac:dyDescent="0.3">
      <c r="M26" s="64"/>
      <c r="N26" s="65"/>
      <c r="O26" s="65"/>
      <c r="P26" s="64"/>
      <c r="Q26" s="67"/>
    </row>
    <row r="27" spans="1:17" ht="17.399999999999999" x14ac:dyDescent="0.3">
      <c r="M27" s="64"/>
      <c r="N27" s="65"/>
      <c r="O27" s="65"/>
      <c r="P27" s="64"/>
      <c r="Q27" s="67"/>
    </row>
    <row r="28" spans="1:17" ht="17.399999999999999" x14ac:dyDescent="0.3">
      <c r="M28" s="106" t="s">
        <v>46</v>
      </c>
      <c r="N28" s="106"/>
      <c r="O28" s="106"/>
      <c r="P28" s="106"/>
      <c r="Q28" s="67"/>
    </row>
  </sheetData>
  <autoFilter ref="A10:Q19" xr:uid="{00000000-0009-0000-0000-000001000000}"/>
  <mergeCells count="27">
    <mergeCell ref="M28:P28"/>
    <mergeCell ref="B20:H20"/>
    <mergeCell ref="O24:Q24"/>
    <mergeCell ref="H7:M7"/>
    <mergeCell ref="N7:N9"/>
    <mergeCell ref="O7:P7"/>
    <mergeCell ref="E8:E9"/>
    <mergeCell ref="F8:F9"/>
    <mergeCell ref="H8:J8"/>
    <mergeCell ref="K8:M8"/>
    <mergeCell ref="O8:O9"/>
    <mergeCell ref="P8:P9"/>
    <mergeCell ref="Q6:Q9"/>
    <mergeCell ref="M20:P20"/>
    <mergeCell ref="M21:P21"/>
    <mergeCell ref="A1:C1"/>
    <mergeCell ref="A4:Q4"/>
    <mergeCell ref="A3:Q3"/>
    <mergeCell ref="A6:A9"/>
    <mergeCell ref="B6:B9"/>
    <mergeCell ref="C6:F6"/>
    <mergeCell ref="G6:M6"/>
    <mergeCell ref="N6:P6"/>
    <mergeCell ref="C7:C9"/>
    <mergeCell ref="D7:D9"/>
    <mergeCell ref="E7:F7"/>
    <mergeCell ref="G7:G9"/>
  </mergeCells>
  <printOptions horizontalCentered="1"/>
  <pageMargins left="0.59055118110236227" right="0.59055118110236227" top="0.59055118110236227" bottom="0.59055118110236227" header="0" footer="0"/>
  <pageSetup paperSize="9" scale="51" fitToHeight="0" orientation="landscape" blackAndWhite="1" r:id="rId1"/>
  <headerFooter differentFirst="1">
    <oddHeader>&amp;C&amp;"Times New Roman,thường"&amp;P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187B-9801-416E-B016-84C8D6B3D258}">
  <sheetPr>
    <pageSetUpPr fitToPage="1"/>
  </sheetPr>
  <dimension ref="A1:H29"/>
  <sheetViews>
    <sheetView tabSelected="1" showWhiteSpace="0" view="pageLayout" zoomScale="92" zoomScaleNormal="100" zoomScaleSheetLayoutView="78" zoomScalePageLayoutView="92" workbookViewId="0">
      <selection activeCell="A2" sqref="A2:H2"/>
    </sheetView>
  </sheetViews>
  <sheetFormatPr defaultColWidth="8.88671875" defaultRowHeight="13.8" x14ac:dyDescent="0.25"/>
  <cols>
    <col min="1" max="1" width="4.88671875" style="53" customWidth="1"/>
    <col min="2" max="2" width="34.109375" style="52" customWidth="1"/>
    <col min="3" max="3" width="15.44140625" style="54" customWidth="1"/>
    <col min="4" max="4" width="15.6640625" style="54" customWidth="1"/>
    <col min="5" max="5" width="13.5546875" style="61" customWidth="1"/>
    <col min="6" max="6" width="17.109375" style="61" customWidth="1"/>
    <col min="7" max="7" width="15" style="54" customWidth="1"/>
    <col min="8" max="8" width="18.44140625" style="54" customWidth="1"/>
    <col min="9" max="16384" width="8.88671875" style="52"/>
  </cols>
  <sheetData>
    <row r="1" spans="1:8" s="48" customFormat="1" ht="15.6" x14ac:dyDescent="0.3">
      <c r="A1" s="109" t="s">
        <v>41</v>
      </c>
      <c r="B1" s="109"/>
      <c r="C1" s="49"/>
      <c r="D1" s="49"/>
      <c r="E1" s="50"/>
      <c r="F1" s="50"/>
      <c r="G1" s="49"/>
      <c r="H1" s="51" t="s">
        <v>30</v>
      </c>
    </row>
    <row r="2" spans="1:8" x14ac:dyDescent="0.25">
      <c r="A2" s="112" t="s">
        <v>55</v>
      </c>
      <c r="B2" s="113"/>
      <c r="C2" s="113"/>
      <c r="D2" s="113"/>
      <c r="E2" s="113"/>
      <c r="F2" s="113"/>
      <c r="G2" s="113"/>
      <c r="H2" s="113"/>
    </row>
    <row r="3" spans="1:8" ht="18" x14ac:dyDescent="0.25">
      <c r="A3" s="114" t="s">
        <v>42</v>
      </c>
      <c r="B3" s="114"/>
      <c r="C3" s="114"/>
      <c r="D3" s="114"/>
      <c r="E3" s="114"/>
      <c r="F3" s="114"/>
      <c r="G3" s="114"/>
      <c r="H3" s="114"/>
    </row>
    <row r="4" spans="1:8" ht="18" x14ac:dyDescent="0.35">
      <c r="E4" s="115" t="s">
        <v>31</v>
      </c>
      <c r="F4" s="115"/>
      <c r="G4" s="115"/>
      <c r="H4" s="115"/>
    </row>
    <row r="5" spans="1:8" ht="28.8" customHeight="1" x14ac:dyDescent="0.25">
      <c r="A5" s="116" t="s">
        <v>2</v>
      </c>
      <c r="B5" s="116" t="s">
        <v>3</v>
      </c>
      <c r="C5" s="117" t="s">
        <v>32</v>
      </c>
      <c r="D5" s="118"/>
      <c r="E5" s="118"/>
      <c r="F5" s="119"/>
      <c r="G5" s="120" t="s">
        <v>49</v>
      </c>
      <c r="H5" s="120"/>
    </row>
    <row r="6" spans="1:8" ht="13.2" customHeight="1" x14ac:dyDescent="0.25">
      <c r="A6" s="116"/>
      <c r="B6" s="116"/>
      <c r="C6" s="120" t="s">
        <v>33</v>
      </c>
      <c r="D6" s="121" t="s">
        <v>11</v>
      </c>
      <c r="E6" s="122"/>
      <c r="F6" s="123"/>
      <c r="G6" s="124" t="s">
        <v>8</v>
      </c>
      <c r="H6" s="124" t="s">
        <v>34</v>
      </c>
    </row>
    <row r="7" spans="1:8" ht="15.6" customHeight="1" x14ac:dyDescent="0.25">
      <c r="A7" s="116"/>
      <c r="B7" s="116"/>
      <c r="C7" s="120"/>
      <c r="D7" s="125" t="s">
        <v>35</v>
      </c>
      <c r="E7" s="121" t="s">
        <v>36</v>
      </c>
      <c r="F7" s="123"/>
      <c r="G7" s="124"/>
      <c r="H7" s="124"/>
    </row>
    <row r="8" spans="1:8" ht="41.4" x14ac:dyDescent="0.25">
      <c r="A8" s="116"/>
      <c r="B8" s="116"/>
      <c r="C8" s="120"/>
      <c r="D8" s="126"/>
      <c r="E8" s="55" t="s">
        <v>37</v>
      </c>
      <c r="F8" s="55" t="s">
        <v>38</v>
      </c>
      <c r="G8" s="124"/>
      <c r="H8" s="124"/>
    </row>
    <row r="9" spans="1:8" s="57" customFormat="1" x14ac:dyDescent="0.25">
      <c r="A9" s="56">
        <v>1</v>
      </c>
      <c r="B9" s="56">
        <v>2</v>
      </c>
      <c r="C9" s="56" t="s">
        <v>39</v>
      </c>
      <c r="D9" s="56">
        <v>4</v>
      </c>
      <c r="E9" s="56">
        <v>5</v>
      </c>
      <c r="F9" s="56">
        <v>6</v>
      </c>
      <c r="G9" s="56">
        <v>7</v>
      </c>
      <c r="H9" s="56" t="s">
        <v>40</v>
      </c>
    </row>
    <row r="10" spans="1:8" s="58" customFormat="1" ht="15.6" x14ac:dyDescent="0.25">
      <c r="A10" s="68">
        <v>0</v>
      </c>
      <c r="B10" s="69" t="s">
        <v>23</v>
      </c>
      <c r="C10" s="70"/>
      <c r="D10" s="70"/>
      <c r="E10" s="71"/>
      <c r="F10" s="71"/>
      <c r="G10" s="70"/>
      <c r="H10" s="72"/>
    </row>
    <row r="11" spans="1:8" ht="15.6" x14ac:dyDescent="0.25">
      <c r="A11" s="68">
        <v>0</v>
      </c>
      <c r="B11" s="69" t="s">
        <v>50</v>
      </c>
      <c r="C11" s="84">
        <f>C12+C13</f>
        <v>1421</v>
      </c>
      <c r="D11" s="70">
        <f t="shared" ref="D11:G11" si="0">D12+D13</f>
        <v>0</v>
      </c>
      <c r="E11" s="84">
        <f t="shared" si="0"/>
        <v>1421</v>
      </c>
      <c r="F11" s="84">
        <f t="shared" si="0"/>
        <v>0</v>
      </c>
      <c r="G11" s="84">
        <f t="shared" si="0"/>
        <v>993.58499999999992</v>
      </c>
      <c r="H11" s="85">
        <f>G11/C11</f>
        <v>0.69921534130893737</v>
      </c>
    </row>
    <row r="12" spans="1:8" ht="15.6" x14ac:dyDescent="0.25">
      <c r="A12" s="68"/>
      <c r="B12" s="69" t="s">
        <v>24</v>
      </c>
      <c r="C12" s="84">
        <f>C15+C18</f>
        <v>1352.51</v>
      </c>
      <c r="D12" s="70">
        <f t="shared" ref="D12:G13" si="1">D15+D18</f>
        <v>0</v>
      </c>
      <c r="E12" s="84">
        <f t="shared" si="1"/>
        <v>1352.51</v>
      </c>
      <c r="F12" s="84">
        <f t="shared" si="1"/>
        <v>0</v>
      </c>
      <c r="G12" s="84">
        <f t="shared" si="1"/>
        <v>958.42</v>
      </c>
      <c r="H12" s="85">
        <f t="shared" ref="H12:H14" si="2">G12/C12</f>
        <v>0.70862322644564546</v>
      </c>
    </row>
    <row r="13" spans="1:8" ht="15.6" x14ac:dyDescent="0.25">
      <c r="A13" s="68"/>
      <c r="B13" s="69" t="s">
        <v>25</v>
      </c>
      <c r="C13" s="84">
        <f>C16+C19</f>
        <v>68.489999999999995</v>
      </c>
      <c r="D13" s="70">
        <f t="shared" si="1"/>
        <v>0</v>
      </c>
      <c r="E13" s="84">
        <f t="shared" si="1"/>
        <v>68.489999999999995</v>
      </c>
      <c r="F13" s="84">
        <f t="shared" si="1"/>
        <v>0</v>
      </c>
      <c r="G13" s="84">
        <f t="shared" si="1"/>
        <v>35.164999999999999</v>
      </c>
      <c r="H13" s="85">
        <f t="shared" si="2"/>
        <v>0.51343261790042349</v>
      </c>
    </row>
    <row r="14" spans="1:8" ht="15.6" x14ac:dyDescent="0.25">
      <c r="A14" s="73" t="s">
        <v>26</v>
      </c>
      <c r="B14" s="74" t="s">
        <v>51</v>
      </c>
      <c r="C14" s="84">
        <f>C15</f>
        <v>660</v>
      </c>
      <c r="D14" s="70">
        <f t="shared" ref="D14:G14" si="3">D15</f>
        <v>0</v>
      </c>
      <c r="E14" s="84">
        <f t="shared" si="3"/>
        <v>660</v>
      </c>
      <c r="F14" s="84">
        <f t="shared" si="3"/>
        <v>0</v>
      </c>
      <c r="G14" s="84">
        <f t="shared" si="3"/>
        <v>534.36</v>
      </c>
      <c r="H14" s="85">
        <f t="shared" si="2"/>
        <v>0.80963636363636371</v>
      </c>
    </row>
    <row r="15" spans="1:8" ht="15.6" x14ac:dyDescent="0.25">
      <c r="A15" s="75"/>
      <c r="B15" s="76" t="s">
        <v>24</v>
      </c>
      <c r="C15" s="86">
        <f>D15+E15</f>
        <v>660</v>
      </c>
      <c r="D15" s="87">
        <v>0</v>
      </c>
      <c r="E15" s="86">
        <f>220*3</f>
        <v>660</v>
      </c>
      <c r="F15" s="88">
        <v>0</v>
      </c>
      <c r="G15" s="86">
        <v>534.36</v>
      </c>
      <c r="H15" s="85">
        <f>G15/C15</f>
        <v>0.80963636363636371</v>
      </c>
    </row>
    <row r="16" spans="1:8" ht="15.6" x14ac:dyDescent="0.25">
      <c r="A16" s="75"/>
      <c r="B16" s="76" t="s">
        <v>25</v>
      </c>
      <c r="C16" s="86">
        <f t="shared" ref="C16:C19" si="4">D16+E16</f>
        <v>0</v>
      </c>
      <c r="D16" s="70"/>
      <c r="E16" s="89"/>
      <c r="F16" s="89"/>
      <c r="G16" s="84"/>
      <c r="H16" s="85"/>
    </row>
    <row r="17" spans="1:8" ht="15.6" x14ac:dyDescent="0.25">
      <c r="A17" s="73" t="s">
        <v>28</v>
      </c>
      <c r="B17" s="74" t="s">
        <v>52</v>
      </c>
      <c r="C17" s="84">
        <f t="shared" si="4"/>
        <v>761</v>
      </c>
      <c r="D17" s="90"/>
      <c r="E17" s="91">
        <f>291+211+259</f>
        <v>761</v>
      </c>
      <c r="F17" s="91"/>
      <c r="G17" s="84">
        <f>G18+G19</f>
        <v>459.22499999999997</v>
      </c>
      <c r="H17" s="85">
        <f t="shared" ref="H17" si="5">G17/C17</f>
        <v>0.60344940867279895</v>
      </c>
    </row>
    <row r="18" spans="1:8" ht="15.6" x14ac:dyDescent="0.25">
      <c r="A18" s="68" t="s">
        <v>29</v>
      </c>
      <c r="B18" s="76" t="s">
        <v>24</v>
      </c>
      <c r="C18" s="86">
        <f t="shared" si="4"/>
        <v>692.51</v>
      </c>
      <c r="D18" s="77"/>
      <c r="E18" s="92">
        <f>761*91%</f>
        <v>692.51</v>
      </c>
      <c r="F18" s="92"/>
      <c r="G18" s="86">
        <f>182+182+21.84+21.84+16.38</f>
        <v>424.05999999999995</v>
      </c>
      <c r="H18" s="85">
        <f>G18/C18</f>
        <v>0.61235216819973715</v>
      </c>
    </row>
    <row r="19" spans="1:8" ht="15.6" x14ac:dyDescent="0.25">
      <c r="A19" s="68"/>
      <c r="B19" s="76" t="s">
        <v>25</v>
      </c>
      <c r="C19" s="86">
        <f t="shared" si="4"/>
        <v>68.489999999999995</v>
      </c>
      <c r="D19" s="77"/>
      <c r="E19" s="92">
        <f>761*9%</f>
        <v>68.489999999999995</v>
      </c>
      <c r="F19" s="92"/>
      <c r="G19" s="86">
        <v>35.164999999999999</v>
      </c>
      <c r="H19" s="85">
        <f>G19/C19</f>
        <v>0.51343261790042349</v>
      </c>
    </row>
    <row r="20" spans="1:8" ht="15.6" x14ac:dyDescent="0.25">
      <c r="A20" s="68"/>
      <c r="B20" s="69" t="s">
        <v>25</v>
      </c>
      <c r="C20" s="86">
        <f t="shared" ref="C20" si="6">D20+E20</f>
        <v>68.489999999999995</v>
      </c>
      <c r="D20" s="77"/>
      <c r="E20" s="92">
        <f>761*9%</f>
        <v>68.489999999999995</v>
      </c>
      <c r="F20" s="92"/>
      <c r="G20" s="86">
        <v>35.164999999999999</v>
      </c>
      <c r="H20" s="85">
        <f>G20/C20</f>
        <v>0.51343261790042349</v>
      </c>
    </row>
    <row r="22" spans="1:8" ht="16.8" customHeight="1" x14ac:dyDescent="0.25">
      <c r="A22" s="59"/>
      <c r="B22" s="60"/>
      <c r="E22" s="110" t="s">
        <v>44</v>
      </c>
      <c r="F22" s="110"/>
      <c r="G22" s="110"/>
      <c r="H22" s="110"/>
    </row>
    <row r="23" spans="1:8" ht="15" customHeight="1" x14ac:dyDescent="0.25">
      <c r="E23" s="110" t="s">
        <v>45</v>
      </c>
      <c r="F23" s="110"/>
      <c r="G23" s="110"/>
      <c r="H23" s="110"/>
    </row>
    <row r="24" spans="1:8" ht="14.4" x14ac:dyDescent="0.3">
      <c r="E24"/>
      <c r="F24"/>
      <c r="G24"/>
      <c r="H24"/>
    </row>
    <row r="25" spans="1:8" ht="14.4" x14ac:dyDescent="0.3">
      <c r="E25"/>
      <c r="F25"/>
      <c r="G25"/>
      <c r="H25"/>
    </row>
    <row r="26" spans="1:8" ht="15.6" x14ac:dyDescent="0.25">
      <c r="E26" s="127" t="s">
        <v>43</v>
      </c>
      <c r="F26" s="127"/>
      <c r="G26" s="127"/>
      <c r="H26" s="127"/>
    </row>
    <row r="29" spans="1:8" x14ac:dyDescent="0.25">
      <c r="E29" s="111" t="s">
        <v>46</v>
      </c>
      <c r="F29" s="111"/>
      <c r="G29" s="111"/>
      <c r="H29" s="111"/>
    </row>
  </sheetData>
  <mergeCells count="18">
    <mergeCell ref="E22:H22"/>
    <mergeCell ref="E26:H26"/>
    <mergeCell ref="A1:B1"/>
    <mergeCell ref="E23:H23"/>
    <mergeCell ref="E29:H29"/>
    <mergeCell ref="A2:H2"/>
    <mergeCell ref="A3:H3"/>
    <mergeCell ref="E4:H4"/>
    <mergeCell ref="A5:A8"/>
    <mergeCell ref="B5:B8"/>
    <mergeCell ref="C5:F5"/>
    <mergeCell ref="G5:H5"/>
    <mergeCell ref="C6:C8"/>
    <mergeCell ref="D6:F6"/>
    <mergeCell ref="G6:G8"/>
    <mergeCell ref="H6:H8"/>
    <mergeCell ref="D7:D8"/>
    <mergeCell ref="E7:F7"/>
  </mergeCells>
  <printOptions horizontalCentered="1"/>
  <pageMargins left="0.59055118110236227" right="0.59055118110236227" top="0.59055118110236227" bottom="0.59055118110236227" header="0" footer="0"/>
  <pageSetup paperSize="9" scale="67" fitToHeight="0" orientation="portrait" r:id="rId1"/>
  <headerFooter differentFirst="1">
    <oddHeader>&amp;C&amp;"+,thường"&amp;P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BC THÁNG 8 Bieu 4a</vt:lpstr>
      <vt:lpstr>BC THÁNG - TX (Bieu 4b)</vt:lpstr>
      <vt:lpstr>'BC THÁNG - TX (Bieu 4b)'!Print_Area</vt:lpstr>
      <vt:lpstr>'BC THÁNG 8 Bieu 4a'!Print_Area</vt:lpstr>
      <vt:lpstr>'BC THÁNG - TX (Bieu 4b)'!Print_Titles</vt:lpstr>
      <vt:lpstr>'BC THÁNG 8 Bieu 4a'!Print_Titles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TRƯƠNG THỊ HƯƠNG</cp:lastModifiedBy>
  <dcterms:created xsi:type="dcterms:W3CDTF">2025-08-18T10:21:21Z</dcterms:created>
  <dcterms:modified xsi:type="dcterms:W3CDTF">2025-08-22T07:53:07Z</dcterms:modified>
</cp:coreProperties>
</file>